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5" i="1"/>
  <c r="H53" i="1"/>
  <c r="H47" i="1"/>
  <c r="H46" i="1"/>
  <c r="H45" i="1"/>
  <c r="H44" i="1"/>
  <c r="H43" i="1"/>
  <c r="H41" i="1"/>
  <c r="H39" i="1"/>
  <c r="H27" i="1"/>
  <c r="H26" i="1"/>
  <c r="H25" i="1"/>
  <c r="H24" i="1"/>
  <c r="H23" i="1"/>
  <c r="H22" i="1"/>
  <c r="H21" i="1"/>
  <c r="H20" i="1"/>
  <c r="H18" i="1" s="1"/>
  <c r="H19" i="1"/>
  <c r="H12" i="1"/>
  <c r="H13" i="1"/>
  <c r="H14" i="1"/>
  <c r="H15" i="1"/>
  <c r="H16" i="1"/>
  <c r="H17" i="1"/>
  <c r="H11" i="1"/>
  <c r="E57" i="1" l="1"/>
  <c r="H57" i="1" s="1"/>
  <c r="E56" i="1"/>
  <c r="E55" i="1"/>
  <c r="E54" i="1"/>
  <c r="H54" i="1" s="1"/>
  <c r="E53" i="1"/>
  <c r="E52" i="1"/>
  <c r="H52" i="1" s="1"/>
  <c r="E51" i="1"/>
  <c r="H51" i="1" s="1"/>
  <c r="E50" i="1"/>
  <c r="H50" i="1" s="1"/>
  <c r="E49" i="1"/>
  <c r="H49" i="1" s="1"/>
  <c r="E47" i="1"/>
  <c r="E46" i="1"/>
  <c r="E45" i="1"/>
  <c r="E44" i="1"/>
  <c r="E43" i="1"/>
  <c r="E42" i="1"/>
  <c r="H42" i="1" s="1"/>
  <c r="E41" i="1"/>
  <c r="E40" i="1"/>
  <c r="H40" i="1" s="1"/>
  <c r="E39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E26" i="1"/>
  <c r="E25" i="1"/>
  <c r="E24" i="1"/>
  <c r="E23" i="1"/>
  <c r="E22" i="1"/>
  <c r="E21" i="1"/>
  <c r="E20" i="1"/>
  <c r="E19" i="1"/>
  <c r="E12" i="1"/>
  <c r="E13" i="1"/>
  <c r="E14" i="1"/>
  <c r="E15" i="1"/>
  <c r="E16" i="1"/>
  <c r="E17" i="1"/>
  <c r="E11" i="1"/>
  <c r="C10" i="1" l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F8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 s="1"/>
  <c r="G85" i="1"/>
  <c r="G83" i="1" s="1"/>
  <c r="F85" i="1"/>
  <c r="D85" i="1"/>
  <c r="D83" i="1" s="1"/>
  <c r="C85" i="1"/>
  <c r="C83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C158" i="1" s="1"/>
  <c r="F8" i="1" l="1"/>
  <c r="F158" i="1" s="1"/>
  <c r="D8" i="1"/>
  <c r="D158" i="1" s="1"/>
  <c r="G8" i="1"/>
  <c r="G158" i="1" s="1"/>
  <c r="E58" i="1"/>
  <c r="H149" i="1"/>
  <c r="H145" i="1"/>
  <c r="H38" i="1"/>
  <c r="H62" i="1"/>
  <c r="H58" i="1"/>
  <c r="H48" i="1"/>
  <c r="H74" i="1"/>
  <c r="H113" i="1"/>
  <c r="H70" i="1"/>
  <c r="H137" i="1"/>
  <c r="E38" i="1"/>
  <c r="E62" i="1"/>
  <c r="E85" i="1"/>
  <c r="E83" i="1" s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0" i="1"/>
  <c r="E8" i="1" l="1"/>
  <c r="E158" i="1" s="1"/>
  <c r="H83" i="1"/>
  <c r="H8" i="1"/>
  <c r="H158" i="1" l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<sst xmlns="http://schemas.openxmlformats.org/spreadsheetml/2006/main" count="160" uniqueCount="91">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</sst>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I13" sqref="I13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7" t="s">
        <v>1</v>
      </c>
      <c r="B1" s="28"/>
      <c r="C1" s="28"/>
      <c r="D1" s="28"/>
      <c r="E1" s="28"/>
      <c r="F1" s="28"/>
      <c r="G1" s="28"/>
      <c r="H1" s="29"/>
    </row>
    <row r="2" spans="1:8" x14ac:dyDescent="0.25">
      <c r="A2" s="30" t="s">
        <v>4</v>
      </c>
      <c r="B2" s="31"/>
      <c r="C2" s="31"/>
      <c r="D2" s="31"/>
      <c r="E2" s="31"/>
      <c r="F2" s="31"/>
      <c r="G2" s="31"/>
      <c r="H2" s="32"/>
    </row>
    <row r="3" spans="1:8" s="5" customFormat="1" x14ac:dyDescent="0.25">
      <c r="A3" s="30" t="s">
        <v>5</v>
      </c>
      <c r="B3" s="31"/>
      <c r="C3" s="31"/>
      <c r="D3" s="31"/>
      <c r="E3" s="31"/>
      <c r="F3" s="31"/>
      <c r="G3" s="31"/>
      <c r="H3" s="32"/>
    </row>
    <row r="4" spans="1:8" x14ac:dyDescent="0.25">
      <c r="A4" s="30" t="s">
        <v>90</v>
      </c>
      <c r="B4" s="31"/>
      <c r="C4" s="31"/>
      <c r="D4" s="31"/>
      <c r="E4" s="31"/>
      <c r="F4" s="31"/>
      <c r="G4" s="31"/>
      <c r="H4" s="32"/>
    </row>
    <row r="5" spans="1:8" ht="15.75" thickBot="1" x14ac:dyDescent="0.3">
      <c r="A5" s="33" t="s">
        <v>0</v>
      </c>
      <c r="B5" s="34"/>
      <c r="C5" s="34"/>
      <c r="D5" s="34"/>
      <c r="E5" s="34"/>
      <c r="F5" s="34"/>
      <c r="G5" s="34"/>
      <c r="H5" s="35"/>
    </row>
    <row r="6" spans="1:8" s="2" customFormat="1" ht="15.75" thickBot="1" x14ac:dyDescent="0.3">
      <c r="A6" s="25" t="s">
        <v>2</v>
      </c>
      <c r="B6" s="25"/>
      <c r="C6" s="36" t="s">
        <v>6</v>
      </c>
      <c r="D6" s="37"/>
      <c r="E6" s="37"/>
      <c r="F6" s="37"/>
      <c r="G6" s="38"/>
      <c r="H6" s="39" t="s">
        <v>7</v>
      </c>
    </row>
    <row r="7" spans="1:8" ht="30.75" thickBot="1" x14ac:dyDescent="0.3">
      <c r="A7" s="26"/>
      <c r="B7" s="26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0"/>
    </row>
    <row r="8" spans="1:8" x14ac:dyDescent="0.25">
      <c r="A8" s="41" t="s">
        <v>12</v>
      </c>
      <c r="B8" s="42"/>
      <c r="C8" s="22">
        <f t="shared" ref="C8:H8" si="0">SUM(C10,C18,C28,C38,C48,C58,C62,C70,C74)</f>
        <v>63159184</v>
      </c>
      <c r="D8" s="22">
        <f t="shared" si="0"/>
        <v>11593341.879999999</v>
      </c>
      <c r="E8" s="22">
        <f t="shared" si="0"/>
        <v>74752525.879999995</v>
      </c>
      <c r="F8" s="22">
        <f t="shared" si="0"/>
        <v>27408320.800000004</v>
      </c>
      <c r="G8" s="22">
        <f t="shared" si="0"/>
        <v>26660127.890000001</v>
      </c>
      <c r="H8" s="22">
        <f t="shared" si="0"/>
        <v>47344205.079999998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43" t="s">
        <v>13</v>
      </c>
      <c r="B10" s="44"/>
      <c r="C10" s="23">
        <f>SUM(C11:C17)</f>
        <v>43978228</v>
      </c>
      <c r="D10" s="23">
        <f t="shared" ref="D10:H10" si="1">SUM(D11:D17)</f>
        <v>0</v>
      </c>
      <c r="E10" s="23">
        <f t="shared" si="1"/>
        <v>43978228</v>
      </c>
      <c r="F10" s="23">
        <f t="shared" si="1"/>
        <v>10333524.43</v>
      </c>
      <c r="G10" s="23">
        <f t="shared" si="1"/>
        <v>9786862.6699999999</v>
      </c>
      <c r="H10" s="23">
        <f t="shared" si="1"/>
        <v>33644703.57</v>
      </c>
    </row>
    <row r="11" spans="1:8" x14ac:dyDescent="0.25">
      <c r="A11" s="9"/>
      <c r="B11" s="10" t="s">
        <v>14</v>
      </c>
      <c r="C11" s="11">
        <v>34360056</v>
      </c>
      <c r="D11" s="11">
        <v>0</v>
      </c>
      <c r="E11" s="19">
        <f>+D11+C11</f>
        <v>34360056</v>
      </c>
      <c r="F11" s="11">
        <v>9376027</v>
      </c>
      <c r="G11" s="11">
        <v>9153524</v>
      </c>
      <c r="H11" s="19">
        <f>+E11-F11</f>
        <v>24984029</v>
      </c>
    </row>
    <row r="12" spans="1:8" x14ac:dyDescent="0.25">
      <c r="A12" s="9"/>
      <c r="B12" s="10" t="s">
        <v>15</v>
      </c>
      <c r="C12" s="11">
        <v>263868</v>
      </c>
      <c r="D12" s="11">
        <v>0</v>
      </c>
      <c r="E12" s="19">
        <f t="shared" ref="E12:E17" si="2">+D12+C12</f>
        <v>263868</v>
      </c>
      <c r="F12" s="11">
        <v>101439.43</v>
      </c>
      <c r="G12" s="11">
        <v>95432.67</v>
      </c>
      <c r="H12" s="19">
        <f t="shared" ref="H12:H57" si="3">+E12-F12</f>
        <v>162428.57</v>
      </c>
    </row>
    <row r="13" spans="1:8" x14ac:dyDescent="0.25">
      <c r="A13" s="9"/>
      <c r="B13" s="10" t="s">
        <v>16</v>
      </c>
      <c r="C13" s="11">
        <v>7547806</v>
      </c>
      <c r="D13" s="11">
        <v>0</v>
      </c>
      <c r="E13" s="19">
        <f t="shared" si="2"/>
        <v>7547806</v>
      </c>
      <c r="F13" s="11">
        <v>856058</v>
      </c>
      <c r="G13" s="11">
        <v>537906</v>
      </c>
      <c r="H13" s="19">
        <f t="shared" si="3"/>
        <v>6691748</v>
      </c>
    </row>
    <row r="14" spans="1:8" x14ac:dyDescent="0.25">
      <c r="A14" s="9"/>
      <c r="B14" s="10" t="s">
        <v>17</v>
      </c>
      <c r="C14" s="11">
        <v>1806498</v>
      </c>
      <c r="D14" s="11">
        <v>0</v>
      </c>
      <c r="E14" s="19">
        <f t="shared" si="2"/>
        <v>1806498</v>
      </c>
      <c r="F14" s="11">
        <v>0</v>
      </c>
      <c r="G14" s="11">
        <v>0</v>
      </c>
      <c r="H14" s="19">
        <f t="shared" si="3"/>
        <v>1806498</v>
      </c>
    </row>
    <row r="15" spans="1:8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43" t="s">
        <v>21</v>
      </c>
      <c r="B18" s="44"/>
      <c r="C18" s="23">
        <f t="shared" ref="C18:H18" si="4">SUM(C19:C27)</f>
        <v>3721397</v>
      </c>
      <c r="D18" s="23">
        <f t="shared" si="4"/>
        <v>-190012.02000000005</v>
      </c>
      <c r="E18" s="23">
        <f t="shared" si="4"/>
        <v>3531384.98</v>
      </c>
      <c r="F18" s="23">
        <f t="shared" si="4"/>
        <v>1104357.77</v>
      </c>
      <c r="G18" s="23">
        <f t="shared" si="4"/>
        <v>1104357.77</v>
      </c>
      <c r="H18" s="23">
        <f>SUM(H19:H27)</f>
        <v>2427027.21</v>
      </c>
    </row>
    <row r="19" spans="1:8" x14ac:dyDescent="0.25">
      <c r="A19" s="9"/>
      <c r="B19" s="10" t="s">
        <v>22</v>
      </c>
      <c r="C19" s="11">
        <v>1442892</v>
      </c>
      <c r="D19" s="11">
        <v>-122455.28</v>
      </c>
      <c r="E19" s="19">
        <f>+D19+C19</f>
        <v>1320436.72</v>
      </c>
      <c r="F19" s="11">
        <v>363043.06</v>
      </c>
      <c r="G19" s="11">
        <v>363043.06</v>
      </c>
      <c r="H19" s="19">
        <f t="shared" si="3"/>
        <v>957393.65999999992</v>
      </c>
    </row>
    <row r="20" spans="1:8" x14ac:dyDescent="0.25">
      <c r="A20" s="9"/>
      <c r="B20" s="10" t="s">
        <v>23</v>
      </c>
      <c r="C20" s="11">
        <v>42100</v>
      </c>
      <c r="D20" s="11">
        <v>130264.2</v>
      </c>
      <c r="E20" s="19">
        <f t="shared" ref="E20:E57" si="5">+D20+C20</f>
        <v>172364.2</v>
      </c>
      <c r="F20" s="11">
        <v>136725.20000000001</v>
      </c>
      <c r="G20" s="11">
        <v>136725.20000000001</v>
      </c>
      <c r="H20" s="19">
        <f t="shared" si="3"/>
        <v>35639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 t="shared" si="5"/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313491</v>
      </c>
      <c r="D22" s="11">
        <v>135108.82</v>
      </c>
      <c r="E22" s="19">
        <f t="shared" si="5"/>
        <v>448599.82</v>
      </c>
      <c r="F22" s="11">
        <v>155304.81</v>
      </c>
      <c r="G22" s="11">
        <v>155304.81</v>
      </c>
      <c r="H22" s="19">
        <f t="shared" si="3"/>
        <v>293295.01</v>
      </c>
    </row>
    <row r="23" spans="1:8" x14ac:dyDescent="0.25">
      <c r="A23" s="9"/>
      <c r="B23" s="10" t="s">
        <v>26</v>
      </c>
      <c r="C23" s="11">
        <v>135257</v>
      </c>
      <c r="D23" s="11">
        <v>0</v>
      </c>
      <c r="E23" s="19">
        <f t="shared" si="5"/>
        <v>135257</v>
      </c>
      <c r="F23" s="11">
        <v>7588.5</v>
      </c>
      <c r="G23" s="11">
        <v>7588.5</v>
      </c>
      <c r="H23" s="19">
        <f t="shared" si="3"/>
        <v>127668.5</v>
      </c>
    </row>
    <row r="24" spans="1:8" x14ac:dyDescent="0.25">
      <c r="A24" s="9"/>
      <c r="B24" s="10" t="s">
        <v>27</v>
      </c>
      <c r="C24" s="11">
        <v>720000</v>
      </c>
      <c r="D24" s="11">
        <v>-438929.53</v>
      </c>
      <c r="E24" s="19">
        <f t="shared" si="5"/>
        <v>281070.46999999997</v>
      </c>
      <c r="F24" s="11">
        <v>175596.52</v>
      </c>
      <c r="G24" s="11">
        <v>175596.52</v>
      </c>
      <c r="H24" s="19">
        <f t="shared" si="3"/>
        <v>105473.94999999998</v>
      </c>
    </row>
    <row r="25" spans="1:8" x14ac:dyDescent="0.25">
      <c r="A25" s="9"/>
      <c r="B25" s="10" t="s">
        <v>28</v>
      </c>
      <c r="C25" s="11">
        <v>513182</v>
      </c>
      <c r="D25" s="11">
        <v>-43779.65</v>
      </c>
      <c r="E25" s="19">
        <f t="shared" si="5"/>
        <v>469402.35</v>
      </c>
      <c r="F25" s="11">
        <v>84771.64</v>
      </c>
      <c r="G25" s="11">
        <v>84771.64</v>
      </c>
      <c r="H25" s="19">
        <f t="shared" si="3"/>
        <v>384630.70999999996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554475</v>
      </c>
      <c r="D27" s="11">
        <v>149779.42000000001</v>
      </c>
      <c r="E27" s="19">
        <f t="shared" si="5"/>
        <v>704254.42</v>
      </c>
      <c r="F27" s="11">
        <v>181328.04</v>
      </c>
      <c r="G27" s="11">
        <v>181328.04</v>
      </c>
      <c r="H27" s="19">
        <f t="shared" si="3"/>
        <v>522926.38</v>
      </c>
    </row>
    <row r="28" spans="1:8" x14ac:dyDescent="0.25">
      <c r="A28" s="43" t="s">
        <v>31</v>
      </c>
      <c r="B28" s="44"/>
      <c r="C28" s="23">
        <f t="shared" ref="C28:H28" si="6">SUM(C29:C37)</f>
        <v>12070638</v>
      </c>
      <c r="D28" s="23">
        <f t="shared" si="6"/>
        <v>6329394.9099999992</v>
      </c>
      <c r="E28" s="23">
        <f t="shared" si="6"/>
        <v>18400032.91</v>
      </c>
      <c r="F28" s="23">
        <f t="shared" si="6"/>
        <v>9309174.2200000007</v>
      </c>
      <c r="G28" s="23">
        <f t="shared" si="6"/>
        <v>9107643.0700000003</v>
      </c>
      <c r="H28" s="23">
        <f t="shared" si="6"/>
        <v>9090858.6899999995</v>
      </c>
    </row>
    <row r="29" spans="1:8" x14ac:dyDescent="0.25">
      <c r="A29" s="9"/>
      <c r="B29" s="10" t="s">
        <v>32</v>
      </c>
      <c r="C29" s="11">
        <v>1910336</v>
      </c>
      <c r="D29" s="11">
        <v>-110919.51</v>
      </c>
      <c r="E29" s="19">
        <f t="shared" si="5"/>
        <v>1799416.49</v>
      </c>
      <c r="F29" s="11">
        <v>314930.19</v>
      </c>
      <c r="G29" s="11">
        <v>314930.19</v>
      </c>
      <c r="H29" s="19">
        <f t="shared" si="3"/>
        <v>1484486.3</v>
      </c>
    </row>
    <row r="30" spans="1:8" x14ac:dyDescent="0.25">
      <c r="A30" s="9"/>
      <c r="B30" s="10" t="s">
        <v>33</v>
      </c>
      <c r="C30" s="11">
        <v>368500</v>
      </c>
      <c r="D30" s="11">
        <v>81458.460000000006</v>
      </c>
      <c r="E30" s="19">
        <f t="shared" si="5"/>
        <v>449958.46</v>
      </c>
      <c r="F30" s="11">
        <v>97110.86</v>
      </c>
      <c r="G30" s="11">
        <v>97110.86</v>
      </c>
      <c r="H30" s="19">
        <f t="shared" si="3"/>
        <v>352847.60000000003</v>
      </c>
    </row>
    <row r="31" spans="1:8" x14ac:dyDescent="0.25">
      <c r="A31" s="9"/>
      <c r="B31" s="10" t="s">
        <v>34</v>
      </c>
      <c r="C31" s="11">
        <v>2866447.5</v>
      </c>
      <c r="D31" s="11">
        <v>6120318.0199999996</v>
      </c>
      <c r="E31" s="19">
        <f t="shared" si="5"/>
        <v>8986765.5199999996</v>
      </c>
      <c r="F31" s="11">
        <v>6867440.7199999997</v>
      </c>
      <c r="G31" s="11">
        <v>6666266.1699999999</v>
      </c>
      <c r="H31" s="19">
        <f t="shared" si="3"/>
        <v>2119324.7999999998</v>
      </c>
    </row>
    <row r="32" spans="1:8" x14ac:dyDescent="0.25">
      <c r="A32" s="9"/>
      <c r="B32" s="10" t="s">
        <v>35</v>
      </c>
      <c r="C32" s="11">
        <v>624000</v>
      </c>
      <c r="D32" s="11">
        <v>148127.54</v>
      </c>
      <c r="E32" s="19">
        <f t="shared" si="5"/>
        <v>772127.54</v>
      </c>
      <c r="F32" s="11">
        <v>188940.53</v>
      </c>
      <c r="G32" s="11">
        <v>188940.53</v>
      </c>
      <c r="H32" s="19">
        <f t="shared" si="3"/>
        <v>583187.01</v>
      </c>
    </row>
    <row r="33" spans="1:8" x14ac:dyDescent="0.25">
      <c r="A33" s="9"/>
      <c r="B33" s="10" t="s">
        <v>36</v>
      </c>
      <c r="C33" s="11">
        <v>2629900</v>
      </c>
      <c r="D33" s="11">
        <v>155720</v>
      </c>
      <c r="E33" s="19">
        <f t="shared" si="5"/>
        <v>2785620</v>
      </c>
      <c r="F33" s="11">
        <v>602746.29</v>
      </c>
      <c r="G33" s="11">
        <v>602746.29</v>
      </c>
      <c r="H33" s="19">
        <f t="shared" si="3"/>
        <v>2182873.71</v>
      </c>
    </row>
    <row r="34" spans="1:8" x14ac:dyDescent="0.25">
      <c r="A34" s="9"/>
      <c r="B34" s="10" t="s">
        <v>37</v>
      </c>
      <c r="C34" s="11">
        <v>583478</v>
      </c>
      <c r="D34" s="11">
        <v>-193407.29</v>
      </c>
      <c r="E34" s="19">
        <f t="shared" si="5"/>
        <v>390070.70999999996</v>
      </c>
      <c r="F34" s="11">
        <v>291330.21000000002</v>
      </c>
      <c r="G34" s="11">
        <v>291330.21000000002</v>
      </c>
      <c r="H34" s="19">
        <f t="shared" si="3"/>
        <v>98740.499999999942</v>
      </c>
    </row>
    <row r="35" spans="1:8" x14ac:dyDescent="0.25">
      <c r="A35" s="9"/>
      <c r="B35" s="10" t="s">
        <v>38</v>
      </c>
      <c r="C35" s="11">
        <v>333764</v>
      </c>
      <c r="D35" s="11">
        <v>21176.06</v>
      </c>
      <c r="E35" s="19">
        <f t="shared" si="5"/>
        <v>354940.06</v>
      </c>
      <c r="F35" s="11">
        <v>83958.01</v>
      </c>
      <c r="G35" s="11">
        <v>83958.01</v>
      </c>
      <c r="H35" s="19">
        <f t="shared" si="3"/>
        <v>270982.05</v>
      </c>
    </row>
    <row r="36" spans="1:8" x14ac:dyDescent="0.25">
      <c r="A36" s="9"/>
      <c r="B36" s="10" t="s">
        <v>39</v>
      </c>
      <c r="C36" s="11">
        <v>468612.5</v>
      </c>
      <c r="D36" s="11">
        <v>93227.63</v>
      </c>
      <c r="E36" s="19">
        <f t="shared" si="5"/>
        <v>561840.13</v>
      </c>
      <c r="F36" s="11">
        <v>102946.71</v>
      </c>
      <c r="G36" s="11">
        <v>102590.11</v>
      </c>
      <c r="H36" s="19">
        <f t="shared" si="3"/>
        <v>458893.42</v>
      </c>
    </row>
    <row r="37" spans="1:8" x14ac:dyDescent="0.25">
      <c r="A37" s="9"/>
      <c r="B37" s="10" t="s">
        <v>40</v>
      </c>
      <c r="C37" s="11">
        <v>2285600</v>
      </c>
      <c r="D37" s="11">
        <v>13694</v>
      </c>
      <c r="E37" s="19">
        <f t="shared" si="5"/>
        <v>2299294</v>
      </c>
      <c r="F37" s="11">
        <v>759770.7</v>
      </c>
      <c r="G37" s="11">
        <v>759770.7</v>
      </c>
      <c r="H37" s="19">
        <f t="shared" si="3"/>
        <v>1539523.3</v>
      </c>
    </row>
    <row r="38" spans="1:8" x14ac:dyDescent="0.25">
      <c r="A38" s="43" t="s">
        <v>41</v>
      </c>
      <c r="B38" s="44"/>
      <c r="C38" s="23">
        <f t="shared" ref="C38:H38" si="7">SUM(C39:C47)</f>
        <v>1760421</v>
      </c>
      <c r="D38" s="23">
        <f t="shared" si="7"/>
        <v>5184343.16</v>
      </c>
      <c r="E38" s="23">
        <f t="shared" si="7"/>
        <v>6944764.1600000001</v>
      </c>
      <c r="F38" s="23">
        <f t="shared" si="7"/>
        <v>6286299.6699999999</v>
      </c>
      <c r="G38" s="23">
        <f t="shared" si="7"/>
        <v>6286299.6699999999</v>
      </c>
      <c r="H38" s="23">
        <f t="shared" si="7"/>
        <v>658464.49000000022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1760421</v>
      </c>
      <c r="D42" s="11">
        <v>5184343.16</v>
      </c>
      <c r="E42" s="19">
        <f t="shared" si="5"/>
        <v>6944764.1600000001</v>
      </c>
      <c r="F42" s="11">
        <v>6286299.6699999999</v>
      </c>
      <c r="G42" s="11">
        <v>6286299.6699999999</v>
      </c>
      <c r="H42" s="19">
        <f t="shared" si="3"/>
        <v>658464.49000000022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43" t="s">
        <v>51</v>
      </c>
      <c r="B48" s="44"/>
      <c r="C48" s="23">
        <f t="shared" ref="C48:H48" si="8">SUM(C49:C57)</f>
        <v>1628500</v>
      </c>
      <c r="D48" s="23">
        <f t="shared" si="8"/>
        <v>269615.83</v>
      </c>
      <c r="E48" s="23">
        <f t="shared" si="8"/>
        <v>1898115.83</v>
      </c>
      <c r="F48" s="23">
        <f t="shared" si="8"/>
        <v>374964.71</v>
      </c>
      <c r="G48" s="23">
        <f t="shared" si="8"/>
        <v>374964.71</v>
      </c>
      <c r="H48" s="23">
        <f t="shared" si="8"/>
        <v>1523151.12</v>
      </c>
    </row>
    <row r="49" spans="1:8" x14ac:dyDescent="0.25">
      <c r="A49" s="9"/>
      <c r="B49" s="10" t="s">
        <v>52</v>
      </c>
      <c r="C49" s="11">
        <v>408500</v>
      </c>
      <c r="D49" s="11">
        <v>129265.76</v>
      </c>
      <c r="E49" s="19">
        <f t="shared" si="5"/>
        <v>537765.76</v>
      </c>
      <c r="F49" s="11">
        <v>214836.64</v>
      </c>
      <c r="G49" s="11">
        <v>214836.64</v>
      </c>
      <c r="H49" s="19">
        <f t="shared" si="3"/>
        <v>322929.12</v>
      </c>
    </row>
    <row r="50" spans="1:8" x14ac:dyDescent="0.25">
      <c r="A50" s="9"/>
      <c r="B50" s="10" t="s">
        <v>53</v>
      </c>
      <c r="C50" s="11">
        <v>570000</v>
      </c>
      <c r="D50" s="11">
        <v>145802.07</v>
      </c>
      <c r="E50" s="19">
        <f t="shared" si="5"/>
        <v>715802.07000000007</v>
      </c>
      <c r="F50" s="11">
        <v>160128.07</v>
      </c>
      <c r="G50" s="11">
        <v>160128.07</v>
      </c>
      <c r="H50" s="19">
        <f t="shared" si="3"/>
        <v>555674</v>
      </c>
    </row>
    <row r="51" spans="1:8" x14ac:dyDescent="0.25">
      <c r="A51" s="9"/>
      <c r="B51" s="10" t="s">
        <v>54</v>
      </c>
      <c r="C51" s="11">
        <v>250000</v>
      </c>
      <c r="D51" s="11">
        <v>0</v>
      </c>
      <c r="E51" s="19">
        <f t="shared" si="5"/>
        <v>250000</v>
      </c>
      <c r="F51" s="11">
        <v>0</v>
      </c>
      <c r="G51" s="11">
        <v>0</v>
      </c>
      <c r="H51" s="19">
        <f t="shared" si="3"/>
        <v>250000</v>
      </c>
    </row>
    <row r="52" spans="1:8" x14ac:dyDescent="0.25">
      <c r="A52" s="9"/>
      <c r="B52" s="10" t="s">
        <v>55</v>
      </c>
      <c r="C52" s="11">
        <v>250000</v>
      </c>
      <c r="D52" s="11">
        <v>0</v>
      </c>
      <c r="E52" s="19">
        <f t="shared" si="5"/>
        <v>250000</v>
      </c>
      <c r="F52" s="11">
        <v>0</v>
      </c>
      <c r="G52" s="11">
        <v>0</v>
      </c>
      <c r="H52" s="19">
        <f t="shared" si="3"/>
        <v>250000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0</v>
      </c>
      <c r="D54" s="11">
        <v>0</v>
      </c>
      <c r="E54" s="19">
        <f t="shared" si="5"/>
        <v>0</v>
      </c>
      <c r="F54" s="11">
        <v>0</v>
      </c>
      <c r="G54" s="11">
        <v>0</v>
      </c>
      <c r="H54" s="19">
        <f t="shared" si="3"/>
        <v>0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150000</v>
      </c>
      <c r="D57" s="11">
        <v>-5452</v>
      </c>
      <c r="E57" s="19">
        <f t="shared" si="5"/>
        <v>144548</v>
      </c>
      <c r="F57" s="11">
        <v>0</v>
      </c>
      <c r="G57" s="11">
        <v>0</v>
      </c>
      <c r="H57" s="19">
        <f t="shared" si="3"/>
        <v>144548</v>
      </c>
    </row>
    <row r="58" spans="1:8" x14ac:dyDescent="0.25">
      <c r="A58" s="43" t="s">
        <v>61</v>
      </c>
      <c r="B58" s="44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43" t="s">
        <v>65</v>
      </c>
      <c r="B62" s="44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43" t="s">
        <v>73</v>
      </c>
      <c r="B70" s="44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43" t="s">
        <v>77</v>
      </c>
      <c r="B74" s="44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45"/>
      <c r="B82" s="46"/>
      <c r="C82" s="8"/>
      <c r="D82" s="8"/>
      <c r="E82" s="19"/>
      <c r="F82" s="8"/>
      <c r="G82" s="8"/>
      <c r="H82" s="8"/>
    </row>
    <row r="83" spans="1:8" x14ac:dyDescent="0.25">
      <c r="A83" s="43" t="s">
        <v>85</v>
      </c>
      <c r="B83" s="44"/>
      <c r="C83" s="23">
        <f t="shared" ref="C83:H83" si="17">SUM(C85,C93,C103,C113,C123,C133,C137,C145,C149)</f>
        <v>0</v>
      </c>
      <c r="D83" s="23">
        <f t="shared" si="17"/>
        <v>0</v>
      </c>
      <c r="E83" s="23">
        <f t="shared" si="17"/>
        <v>0</v>
      </c>
      <c r="F83" s="23">
        <f t="shared" si="17"/>
        <v>0</v>
      </c>
      <c r="G83" s="23">
        <f t="shared" si="17"/>
        <v>0</v>
      </c>
      <c r="H83" s="23">
        <f t="shared" si="17"/>
        <v>0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43" t="s">
        <v>13</v>
      </c>
      <c r="B85" s="44"/>
      <c r="C85" s="23">
        <f t="shared" ref="C85:H85" si="18">SUM(C86:C92)</f>
        <v>0</v>
      </c>
      <c r="D85" s="23">
        <f t="shared" si="18"/>
        <v>0</v>
      </c>
      <c r="E85" s="23">
        <f t="shared" si="18"/>
        <v>0</v>
      </c>
      <c r="F85" s="23">
        <f t="shared" si="18"/>
        <v>0</v>
      </c>
      <c r="G85" s="23">
        <f t="shared" si="18"/>
        <v>0</v>
      </c>
      <c r="H85" s="23">
        <f t="shared" si="18"/>
        <v>0</v>
      </c>
    </row>
    <row r="86" spans="1:8" x14ac:dyDescent="0.25">
      <c r="A86" s="9"/>
      <c r="B86" s="10" t="s">
        <v>14</v>
      </c>
      <c r="C86" s="16">
        <v>0</v>
      </c>
      <c r="D86" s="16">
        <v>0</v>
      </c>
      <c r="E86" s="19">
        <f t="shared" ref="E86:E92" si="19">SUM(C86,D86)</f>
        <v>0</v>
      </c>
      <c r="F86" s="16">
        <v>0</v>
      </c>
      <c r="G86" s="16">
        <v>0</v>
      </c>
      <c r="H86" s="19">
        <f t="shared" ref="H86:H102" si="20">SUM(E86-F86)</f>
        <v>0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9"/>
        <v>0</v>
      </c>
      <c r="F87" s="16">
        <v>0</v>
      </c>
      <c r="G87" s="16">
        <v>0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0</v>
      </c>
      <c r="D88" s="16">
        <v>0</v>
      </c>
      <c r="E88" s="19">
        <f t="shared" si="19"/>
        <v>0</v>
      </c>
      <c r="F88" s="16">
        <v>0</v>
      </c>
      <c r="G88" s="16">
        <v>0</v>
      </c>
      <c r="H88" s="19">
        <f t="shared" si="20"/>
        <v>0</v>
      </c>
    </row>
    <row r="89" spans="1:8" x14ac:dyDescent="0.25">
      <c r="A89" s="9"/>
      <c r="B89" s="10" t="s">
        <v>17</v>
      </c>
      <c r="C89" s="16">
        <v>0</v>
      </c>
      <c r="D89" s="16">
        <v>0</v>
      </c>
      <c r="E89" s="19">
        <f t="shared" si="19"/>
        <v>0</v>
      </c>
      <c r="F89" s="16">
        <v>0</v>
      </c>
      <c r="G89" s="16">
        <v>0</v>
      </c>
      <c r="H89" s="19">
        <f t="shared" si="20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43" t="s">
        <v>21</v>
      </c>
      <c r="B93" s="44"/>
      <c r="C93" s="23">
        <f t="shared" ref="C93:H93" si="21">SUM(C94:C102)</f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</row>
    <row r="94" spans="1:8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2">SUM(C94,D94)</f>
        <v>0</v>
      </c>
      <c r="F94" s="16">
        <v>0</v>
      </c>
      <c r="G94" s="16">
        <v>0</v>
      </c>
      <c r="H94" s="19">
        <f t="shared" si="20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22"/>
        <v>0</v>
      </c>
      <c r="F95" s="16">
        <v>0</v>
      </c>
      <c r="G95" s="16">
        <v>0</v>
      </c>
      <c r="H95" s="19">
        <f t="shared" si="20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22"/>
        <v>0</v>
      </c>
      <c r="F97" s="16">
        <v>0</v>
      </c>
      <c r="G97" s="16">
        <v>0</v>
      </c>
      <c r="H97" s="19">
        <f t="shared" si="20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22"/>
        <v>0</v>
      </c>
      <c r="F98" s="16">
        <v>0</v>
      </c>
      <c r="G98" s="16">
        <v>0</v>
      </c>
      <c r="H98" s="19">
        <f t="shared" si="20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22"/>
        <v>0</v>
      </c>
      <c r="F99" s="16">
        <v>0</v>
      </c>
      <c r="G99" s="16">
        <v>0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22"/>
        <v>0</v>
      </c>
      <c r="F100" s="16">
        <v>0</v>
      </c>
      <c r="G100" s="16">
        <v>0</v>
      </c>
      <c r="H100" s="19">
        <f t="shared" si="20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22"/>
        <v>0</v>
      </c>
      <c r="F102" s="16">
        <v>0</v>
      </c>
      <c r="G102" s="16">
        <v>0</v>
      </c>
      <c r="H102" s="19">
        <f t="shared" si="20"/>
        <v>0</v>
      </c>
    </row>
    <row r="103" spans="1:8" x14ac:dyDescent="0.25">
      <c r="A103" s="43" t="s">
        <v>31</v>
      </c>
      <c r="B103" s="44"/>
      <c r="C103" s="23">
        <f t="shared" ref="C103:H103" si="23">SUM(C104:C112)</f>
        <v>0</v>
      </c>
      <c r="D103" s="23">
        <f t="shared" si="23"/>
        <v>0</v>
      </c>
      <c r="E103" s="23">
        <f t="shared" si="23"/>
        <v>0</v>
      </c>
      <c r="F103" s="23">
        <f t="shared" si="23"/>
        <v>0</v>
      </c>
      <c r="G103" s="23">
        <f t="shared" si="23"/>
        <v>0</v>
      </c>
      <c r="H103" s="23">
        <f t="shared" si="23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4">SUM(C105,D105)</f>
        <v>0</v>
      </c>
      <c r="F105" s="16">
        <v>0</v>
      </c>
      <c r="G105" s="16">
        <v>0</v>
      </c>
      <c r="H105" s="19">
        <f t="shared" ref="H105:H132" si="25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4"/>
        <v>0</v>
      </c>
      <c r="F106" s="16">
        <v>0</v>
      </c>
      <c r="G106" s="16">
        <v>0</v>
      </c>
      <c r="H106" s="19">
        <f t="shared" si="25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4"/>
        <v>0</v>
      </c>
      <c r="F107" s="16">
        <v>0</v>
      </c>
      <c r="G107" s="16">
        <v>0</v>
      </c>
      <c r="H107" s="19">
        <f t="shared" si="25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4"/>
        <v>0</v>
      </c>
      <c r="F108" s="16">
        <v>0</v>
      </c>
      <c r="G108" s="16">
        <v>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4"/>
        <v>0</v>
      </c>
      <c r="F109" s="16">
        <v>0</v>
      </c>
      <c r="G109" s="16">
        <v>0</v>
      </c>
      <c r="H109" s="19">
        <f t="shared" si="25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4"/>
        <v>0</v>
      </c>
      <c r="F110" s="16">
        <v>0</v>
      </c>
      <c r="G110" s="16">
        <v>0</v>
      </c>
      <c r="H110" s="19">
        <f t="shared" si="25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4"/>
        <v>0</v>
      </c>
      <c r="F111" s="16">
        <v>0</v>
      </c>
      <c r="G111" s="16">
        <v>0</v>
      </c>
      <c r="H111" s="19">
        <f t="shared" si="25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4"/>
        <v>0</v>
      </c>
      <c r="F112" s="16">
        <v>0</v>
      </c>
      <c r="G112" s="16">
        <v>0</v>
      </c>
      <c r="H112" s="19">
        <f t="shared" si="25"/>
        <v>0</v>
      </c>
    </row>
    <row r="113" spans="1:8" x14ac:dyDescent="0.25">
      <c r="A113" s="43" t="s">
        <v>41</v>
      </c>
      <c r="B113" s="44"/>
      <c r="C113" s="23">
        <f t="shared" ref="C113:H113" si="26">SUM(C114:C122)</f>
        <v>0</v>
      </c>
      <c r="D113" s="23">
        <f t="shared" si="26"/>
        <v>0</v>
      </c>
      <c r="E113" s="19">
        <f t="shared" si="26"/>
        <v>0</v>
      </c>
      <c r="F113" s="16">
        <f t="shared" si="26"/>
        <v>0</v>
      </c>
      <c r="G113" s="16">
        <f t="shared" si="26"/>
        <v>0</v>
      </c>
      <c r="H113" s="19">
        <f t="shared" si="26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0</v>
      </c>
      <c r="D117" s="16">
        <v>0</v>
      </c>
      <c r="E117" s="19">
        <f t="shared" si="27"/>
        <v>0</v>
      </c>
      <c r="F117" s="16">
        <v>0</v>
      </c>
      <c r="G117" s="16">
        <v>0</v>
      </c>
      <c r="H117" s="24">
        <f t="shared" si="25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43" t="s">
        <v>86</v>
      </c>
      <c r="B123" s="44"/>
      <c r="C123" s="23">
        <f t="shared" ref="C123:H123" si="28">SUM(C124:C132)</f>
        <v>0</v>
      </c>
      <c r="D123" s="23">
        <f t="shared" si="28"/>
        <v>0</v>
      </c>
      <c r="E123" s="23">
        <f t="shared" si="28"/>
        <v>0</v>
      </c>
      <c r="F123" s="23">
        <f t="shared" si="28"/>
        <v>0</v>
      </c>
      <c r="G123" s="23">
        <f t="shared" si="28"/>
        <v>0</v>
      </c>
      <c r="H123" s="23">
        <f t="shared" si="28"/>
        <v>0</v>
      </c>
    </row>
    <row r="124" spans="1:8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29">SUM(C124,D124)</f>
        <v>0</v>
      </c>
      <c r="F124" s="16">
        <v>0</v>
      </c>
      <c r="G124" s="16">
        <v>0</v>
      </c>
      <c r="H124" s="24">
        <f t="shared" si="25"/>
        <v>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9"/>
        <v>0</v>
      </c>
      <c r="F125" s="16">
        <v>0</v>
      </c>
      <c r="G125" s="16">
        <v>0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9"/>
        <v>0</v>
      </c>
      <c r="F129" s="16">
        <v>0</v>
      </c>
      <c r="G129" s="16">
        <v>0</v>
      </c>
      <c r="H129" s="24">
        <f t="shared" si="25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43" t="s">
        <v>87</v>
      </c>
      <c r="B133" s="44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43" t="s">
        <v>65</v>
      </c>
      <c r="B137" s="44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43" t="s">
        <v>88</v>
      </c>
      <c r="B145" s="44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43" t="s">
        <v>77</v>
      </c>
      <c r="B149" s="44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43" t="s">
        <v>89</v>
      </c>
      <c r="B158" s="44"/>
      <c r="C158" s="23">
        <f t="shared" ref="C158:H158" si="36">SUM(C8,C83)</f>
        <v>63159184</v>
      </c>
      <c r="D158" s="23">
        <f t="shared" si="36"/>
        <v>11593341.879999999</v>
      </c>
      <c r="E158" s="23">
        <f t="shared" si="36"/>
        <v>74752525.879999995</v>
      </c>
      <c r="F158" s="23">
        <f t="shared" si="36"/>
        <v>27408320.800000004</v>
      </c>
      <c r="G158" s="23">
        <f t="shared" si="36"/>
        <v>26660127.890000001</v>
      </c>
      <c r="H158" s="23">
        <f t="shared" si="36"/>
        <v>47344205.079999998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2018-04-11T21:34:16Z</dcterms:modified>
</cp:coreProperties>
</file>